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'Sheet1'!$A$1:$J$38</definedName>
  </definedNames>
  <calcPr fullCalcOnLoad="1"/>
</workbook>
</file>

<file path=xl/sharedStrings.xml><?xml version="1.0" encoding="utf-8"?>
<sst xmlns="http://schemas.openxmlformats.org/spreadsheetml/2006/main" count="20" uniqueCount="20">
  <si>
    <t>Ds</t>
  </si>
  <si>
    <t>R</t>
  </si>
  <si>
    <t>A</t>
  </si>
  <si>
    <t>B</t>
  </si>
  <si>
    <t>ac</t>
  </si>
  <si>
    <t>M</t>
  </si>
  <si>
    <t>T</t>
  </si>
  <si>
    <t>E</t>
  </si>
  <si>
    <t>xy</t>
  </si>
  <si>
    <t>yz</t>
  </si>
  <si>
    <t>ab</t>
  </si>
  <si>
    <t>W</t>
  </si>
  <si>
    <t>V</t>
  </si>
  <si>
    <t>F</t>
  </si>
  <si>
    <t>H</t>
  </si>
  <si>
    <t>S</t>
  </si>
  <si>
    <r>
      <t>P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(Chain Pitch)</t>
    </r>
  </si>
  <si>
    <r>
      <t>N</t>
    </r>
    <r>
      <rPr>
        <sz val="6"/>
        <rFont val="Arial"/>
        <family val="2"/>
      </rPr>
      <t xml:space="preserve"> (Number of Teeth)</t>
    </r>
  </si>
  <si>
    <r>
      <t>Dr</t>
    </r>
    <r>
      <rPr>
        <sz val="6"/>
        <rFont val="Arial"/>
        <family val="2"/>
      </rPr>
      <t xml:space="preserve"> (Roller Diameter)</t>
    </r>
  </si>
  <si>
    <t xml:space="preserve">PD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</si>
</sst>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2" fillId="2" borderId="1" xfId="0" applyNumberFormat="1" applyFon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right"/>
      <protection/>
    </xf>
    <xf numFmtId="164" fontId="2" fillId="0" borderId="3" xfId="0" applyNumberFormat="1" applyFont="1" applyFill="1" applyBorder="1" applyAlignment="1" applyProtection="1">
      <alignment/>
      <protection/>
    </xf>
    <xf numFmtId="0" fontId="1" fillId="0" borderId="4" xfId="0" applyFont="1" applyBorder="1" applyAlignment="1" applyProtection="1">
      <alignment horizontal="right"/>
      <protection/>
    </xf>
    <xf numFmtId="164" fontId="2" fillId="0" borderId="4" xfId="0" applyNumberFormat="1" applyFont="1" applyBorder="1" applyAlignment="1" applyProtection="1">
      <alignment/>
      <protection/>
    </xf>
    <xf numFmtId="164" fontId="2" fillId="0" borderId="3" xfId="0" applyNumberFormat="1" applyFont="1" applyBorder="1" applyAlignment="1" applyProtection="1">
      <alignment/>
      <protection/>
    </xf>
    <xf numFmtId="0" fontId="1" fillId="0" borderId="5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228600</xdr:colOff>
      <xdr:row>11</xdr:row>
      <xdr:rowOff>114300</xdr:rowOff>
    </xdr:to>
    <xdr:sp>
      <xdr:nvSpPr>
        <xdr:cNvPr id="1" name="Rectangle 10"/>
        <xdr:cNvSpPr>
          <a:spLocks/>
        </xdr:cNvSpPr>
      </xdr:nvSpPr>
      <xdr:spPr>
        <a:xfrm>
          <a:off x="0" y="0"/>
          <a:ext cx="9277350" cy="2552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11</xdr:row>
      <xdr:rowOff>142875</xdr:rowOff>
    </xdr:from>
    <xdr:to>
      <xdr:col>13</xdr:col>
      <xdr:colOff>238125</xdr:colOff>
      <xdr:row>37</xdr:row>
      <xdr:rowOff>142875</xdr:rowOff>
    </xdr:to>
    <xdr:sp>
      <xdr:nvSpPr>
        <xdr:cNvPr id="2" name="Rectangle 6"/>
        <xdr:cNvSpPr>
          <a:spLocks/>
        </xdr:cNvSpPr>
      </xdr:nvSpPr>
      <xdr:spPr>
        <a:xfrm>
          <a:off x="1933575" y="2581275"/>
          <a:ext cx="7353300" cy="6048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28575</xdr:colOff>
      <xdr:row>25</xdr:row>
      <xdr:rowOff>0</xdr:rowOff>
    </xdr:from>
    <xdr:to>
      <xdr:col>8</xdr:col>
      <xdr:colOff>38100</xdr:colOff>
      <xdr:row>36</xdr:row>
      <xdr:rowOff>38100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5905500"/>
          <a:ext cx="32766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7</xdr:row>
      <xdr:rowOff>257175</xdr:rowOff>
    </xdr:from>
    <xdr:to>
      <xdr:col>7</xdr:col>
      <xdr:colOff>561975</xdr:colOff>
      <xdr:row>11</xdr:row>
      <xdr:rowOff>171450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162050" y="1695450"/>
          <a:ext cx="47910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This spreadsheet will generate the calculations needed to create an approximation of a sproocket tooth profile. Refer to the GEARS-IDS lesson </a:t>
          </a:r>
          <a:r>
            <a:rPr lang="en-US" cap="none" sz="1200" b="1" i="0" u="sng" baseline="0">
              <a:latin typeface="Times New Roman"/>
              <a:ea typeface="Times New Roman"/>
              <a:cs typeface="Times New Roman"/>
            </a:rPr>
            <a:t>Designing Drawing a Sprocket.</a:t>
          </a:r>
        </a:p>
      </xdr:txBody>
    </xdr:sp>
    <xdr:clientData/>
  </xdr:twoCellAnchor>
  <xdr:twoCellAnchor>
    <xdr:from>
      <xdr:col>0</xdr:col>
      <xdr:colOff>523875</xdr:colOff>
      <xdr:row>6</xdr:row>
      <xdr:rowOff>47625</xdr:rowOff>
    </xdr:from>
    <xdr:to>
      <xdr:col>9</xdr:col>
      <xdr:colOff>381000</xdr:colOff>
      <xdr:row>7</xdr:row>
      <xdr:rowOff>171450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523875" y="1190625"/>
          <a:ext cx="64674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Times New Roman"/>
              <a:ea typeface="Times New Roman"/>
              <a:cs typeface="Times New Roman"/>
            </a:rPr>
            <a:t>Equations for the Design of Standard Sprocket Teeth</a:t>
          </a:r>
          <a:r>
            <a:rPr lang="en-US" cap="none" sz="900" b="1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32</xdr:row>
      <xdr:rowOff>9525</xdr:rowOff>
    </xdr:from>
    <xdr:to>
      <xdr:col>2</xdr:col>
      <xdr:colOff>561975</xdr:colOff>
      <xdr:row>37</xdr:row>
      <xdr:rowOff>104775</xdr:rowOff>
    </xdr:to>
    <xdr:sp>
      <xdr:nvSpPr>
        <xdr:cNvPr id="6" name="Rectangle 12"/>
        <xdr:cNvSpPr>
          <a:spLocks/>
        </xdr:cNvSpPr>
      </xdr:nvSpPr>
      <xdr:spPr>
        <a:xfrm>
          <a:off x="0" y="7648575"/>
          <a:ext cx="24669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5</xdr:row>
      <xdr:rowOff>19050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47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</xdr:row>
      <xdr:rowOff>28575</xdr:rowOff>
    </xdr:from>
    <xdr:to>
      <xdr:col>7</xdr:col>
      <xdr:colOff>85725</xdr:colOff>
      <xdr:row>5</xdr:row>
      <xdr:rowOff>304800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38100" y="838200"/>
          <a:ext cx="54387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105 Webster St. Hanover Massachusetts 02339  Tel. 781 878 1512  Fax 781 878 6708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8</xdr:col>
      <xdr:colOff>28575</xdr:colOff>
      <xdr:row>9</xdr:row>
      <xdr:rowOff>9525</xdr:rowOff>
    </xdr:from>
    <xdr:to>
      <xdr:col>13</xdr:col>
      <xdr:colOff>257175</xdr:colOff>
      <xdr:row>11</xdr:row>
      <xdr:rowOff>47625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6029325" y="2038350"/>
          <a:ext cx="32766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Depending on pitch, very low values will yield erroneous results (example any value less than 8 for a 25P sprocket yields erroneous results.</a:t>
          </a:r>
        </a:p>
      </xdr:txBody>
    </xdr:sp>
    <xdr:clientData/>
  </xdr:twoCellAnchor>
  <xdr:twoCellAnchor>
    <xdr:from>
      <xdr:col>2</xdr:col>
      <xdr:colOff>47625</xdr:colOff>
      <xdr:row>12</xdr:row>
      <xdr:rowOff>47625</xdr:rowOff>
    </xdr:from>
    <xdr:to>
      <xdr:col>9</xdr:col>
      <xdr:colOff>485775</xdr:colOff>
      <xdr:row>24</xdr:row>
      <xdr:rowOff>47625</xdr:rowOff>
    </xdr:to>
    <xdr:grpSp>
      <xdr:nvGrpSpPr>
        <xdr:cNvPr id="10" name="Group 25"/>
        <xdr:cNvGrpSpPr>
          <a:grpSpLocks/>
        </xdr:cNvGrpSpPr>
      </xdr:nvGrpSpPr>
      <xdr:grpSpPr>
        <a:xfrm>
          <a:off x="1952625" y="2733675"/>
          <a:ext cx="5143500" cy="2971800"/>
          <a:chOff x="205" y="287"/>
          <a:chExt cx="540" cy="312"/>
        </a:xfrm>
        <a:solidFill>
          <a:srgbClr val="FFFFFF"/>
        </a:solidFill>
      </xdr:grpSpPr>
      <xdr:pic>
        <xdr:nvPicPr>
          <xdr:cNvPr id="11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05" y="287"/>
            <a:ext cx="540" cy="31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TextBox 22"/>
          <xdr:cNvSpPr txBox="1">
            <a:spLocks noChangeArrowheads="1"/>
          </xdr:cNvSpPr>
        </xdr:nvSpPr>
        <xdr:spPr>
          <a:xfrm>
            <a:off x="505" y="405"/>
            <a:ext cx="3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&lt;B</a:t>
            </a:r>
          </a:p>
        </xdr:txBody>
      </xdr:sp>
      <xdr:sp>
        <xdr:nvSpPr>
          <xdr:cNvPr id="13" name="Line 23"/>
          <xdr:cNvSpPr>
            <a:spLocks/>
          </xdr:cNvSpPr>
        </xdr:nvSpPr>
        <xdr:spPr>
          <a:xfrm>
            <a:off x="511" y="382"/>
            <a:ext cx="6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flipH="1" flipV="1">
            <a:off x="531" y="426"/>
            <a:ext cx="11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3"/>
  <sheetViews>
    <sheetView tabSelected="1" workbookViewId="0" topLeftCell="A4">
      <selection activeCell="B15" sqref="B15"/>
    </sheetView>
  </sheetViews>
  <sheetFormatPr defaultColWidth="9.140625" defaultRowHeight="12.75"/>
  <cols>
    <col min="1" max="1" width="12.7109375" style="7" customWidth="1"/>
    <col min="2" max="2" width="15.8515625" style="7" bestFit="1" customWidth="1"/>
    <col min="3" max="3" width="12.421875" style="7" bestFit="1" customWidth="1"/>
    <col min="4" max="4" width="9.140625" style="7" customWidth="1"/>
    <col min="5" max="5" width="12.421875" style="7" bestFit="1" customWidth="1"/>
    <col min="6" max="16384" width="9.140625" style="7" customWidth="1"/>
  </cols>
  <sheetData>
    <row r="1" ht="12.75"/>
    <row r="2" ht="12.75"/>
    <row r="3" ht="12.75"/>
    <row r="4" ht="12.75"/>
    <row r="5" ht="12.75"/>
    <row r="6" spans="1:8" ht="26.25">
      <c r="A6" s="4"/>
      <c r="B6" s="4"/>
      <c r="C6" s="4"/>
      <c r="D6" s="4"/>
      <c r="E6" s="5"/>
      <c r="F6" s="5"/>
      <c r="G6" s="5"/>
      <c r="H6" s="6"/>
    </row>
    <row r="7" spans="1:4" ht="23.25">
      <c r="A7" s="8"/>
      <c r="B7" s="8"/>
      <c r="C7" s="8"/>
      <c r="D7" s="8"/>
    </row>
    <row r="8" spans="1:4" ht="23.25">
      <c r="A8" s="8"/>
      <c r="B8" s="8"/>
      <c r="C8" s="8"/>
      <c r="D8" s="8"/>
    </row>
    <row r="9" spans="1:4" ht="23.25">
      <c r="A9" s="8"/>
      <c r="B9" s="8"/>
      <c r="C9" s="8"/>
      <c r="D9" s="8"/>
    </row>
    <row r="11" s="9" customFormat="1" ht="19.5" customHeight="1">
      <c r="B11" s="10"/>
    </row>
    <row r="12" s="9" customFormat="1" ht="19.5" customHeight="1" thickBot="1"/>
    <row r="13" spans="1:2" s="9" customFormat="1" ht="19.5" customHeight="1" thickBot="1" thickTop="1">
      <c r="A13" s="11" t="s">
        <v>16</v>
      </c>
      <c r="B13" s="1">
        <v>0.25</v>
      </c>
    </row>
    <row r="14" spans="1:2" s="9" customFormat="1" ht="19.5" customHeight="1" thickBot="1" thickTop="1">
      <c r="A14" s="11" t="s">
        <v>17</v>
      </c>
      <c r="B14" s="2">
        <v>21</v>
      </c>
    </row>
    <row r="15" spans="1:2" s="9" customFormat="1" ht="19.5" customHeight="1" thickTop="1">
      <c r="A15" s="12" t="s">
        <v>18</v>
      </c>
      <c r="B15" s="3">
        <v>0.13</v>
      </c>
    </row>
    <row r="16" spans="1:2" s="9" customFormat="1" ht="19.5" customHeight="1">
      <c r="A16" s="13" t="s">
        <v>19</v>
      </c>
      <c r="B16" s="14">
        <f>B13/SIN(RADIANS(180/B14))</f>
        <v>1.6773765349520995</v>
      </c>
    </row>
    <row r="17" spans="1:2" s="9" customFormat="1" ht="19.5" customHeight="1">
      <c r="A17" s="15" t="s">
        <v>0</v>
      </c>
      <c r="B17" s="16">
        <f>1.005*B15+0.003</f>
        <v>0.13365</v>
      </c>
    </row>
    <row r="18" spans="1:2" s="9" customFormat="1" ht="19.5" customHeight="1">
      <c r="A18" s="13" t="s">
        <v>1</v>
      </c>
      <c r="B18" s="17">
        <f>B17/2</f>
        <v>0.066825</v>
      </c>
    </row>
    <row r="19" spans="1:2" s="9" customFormat="1" ht="19.5" customHeight="1">
      <c r="A19" s="13" t="s">
        <v>2</v>
      </c>
      <c r="B19" s="17">
        <f>35+60/B14</f>
        <v>37.857142857142854</v>
      </c>
    </row>
    <row r="20" spans="1:2" s="9" customFormat="1" ht="19.5" customHeight="1">
      <c r="A20" s="13" t="s">
        <v>3</v>
      </c>
      <c r="B20" s="17">
        <f>18-56/B14</f>
        <v>15.333333333333334</v>
      </c>
    </row>
    <row r="21" spans="1:2" s="9" customFormat="1" ht="19.5" customHeight="1">
      <c r="A21" s="13" t="s">
        <v>4</v>
      </c>
      <c r="B21" s="17">
        <f>0.8*B15</f>
        <v>0.10400000000000001</v>
      </c>
    </row>
    <row r="22" spans="1:2" s="9" customFormat="1" ht="19.5" customHeight="1">
      <c r="A22" s="13" t="s">
        <v>5</v>
      </c>
      <c r="B22" s="17">
        <f>B21*COS(B19*PI()/180)</f>
        <v>0.0821125082232245</v>
      </c>
    </row>
    <row r="23" spans="1:2" s="9" customFormat="1" ht="19.5" customHeight="1">
      <c r="A23" s="13" t="s">
        <v>6</v>
      </c>
      <c r="B23" s="17">
        <f>B21*SIN(B19*PI()/180)</f>
        <v>0.06382425865837293</v>
      </c>
    </row>
    <row r="24" spans="1:2" s="9" customFormat="1" ht="19.5" customHeight="1">
      <c r="A24" s="13" t="s">
        <v>7</v>
      </c>
      <c r="B24" s="17">
        <f>1.3025*B15+0.0015</f>
        <v>0.170825</v>
      </c>
    </row>
    <row r="25" spans="1:2" s="9" customFormat="1" ht="19.5" customHeight="1">
      <c r="A25" s="13" t="s">
        <v>8</v>
      </c>
      <c r="B25" s="17">
        <f>(2.605*B15+0.003)*SIN((9-28/B14)*PI()/180)</f>
        <v>0.045579400813973166</v>
      </c>
    </row>
    <row r="26" spans="1:2" s="9" customFormat="1" ht="19.5" customHeight="1">
      <c r="A26" s="13" t="s">
        <v>9</v>
      </c>
      <c r="B26" s="17">
        <f>B15*(1.4*SIN((17-64/B14)*PI()/180)-0.8*SIN((18-56/B14)*PI()/180))</f>
        <v>0.016381848212987122</v>
      </c>
    </row>
    <row r="27" spans="1:2" s="9" customFormat="1" ht="19.5" customHeight="1">
      <c r="A27" s="13" t="s">
        <v>10</v>
      </c>
      <c r="B27" s="17">
        <f>1.4*B15</f>
        <v>0.182</v>
      </c>
    </row>
    <row r="28" spans="1:2" s="9" customFormat="1" ht="19.5" customHeight="1">
      <c r="A28" s="13" t="s">
        <v>11</v>
      </c>
      <c r="B28" s="17">
        <f>B27*COS((180/B14)*PI()/180)</f>
        <v>0.1799672103729734</v>
      </c>
    </row>
    <row r="29" spans="1:2" s="9" customFormat="1" ht="19.5" customHeight="1">
      <c r="A29" s="13" t="s">
        <v>12</v>
      </c>
      <c r="B29" s="17">
        <f>B27*SIN((180/B14)*PI()/180)</f>
        <v>0.027125692444063747</v>
      </c>
    </row>
    <row r="30" spans="1:2" s="9" customFormat="1" ht="19.5" customHeight="1">
      <c r="A30" s="13" t="s">
        <v>13</v>
      </c>
      <c r="B30" s="17">
        <f>B15*(0.8*COS((18-56/B14)*PI()/180)+1.4*COS((17-64/B14)*PI()/180)-1.3025)-0.0015</f>
        <v>0.10610334371751215</v>
      </c>
    </row>
    <row r="31" spans="1:2" s="9" customFormat="1" ht="19.5" customHeight="1">
      <c r="A31" s="13" t="s">
        <v>14</v>
      </c>
      <c r="B31" s="17">
        <f>SQRT((B30*B30)-(B27-B13/2)*(B27-B13/2))</f>
        <v>0.08949256699881016</v>
      </c>
    </row>
    <row r="32" spans="1:2" s="9" customFormat="1" ht="19.5" customHeight="1">
      <c r="A32" s="13" t="s">
        <v>15</v>
      </c>
      <c r="B32" s="17">
        <f>B13/2*COS((180/B14)*PI()/180)+B31*SIN((180/B14)*PI()/180)</f>
        <v>0.13694202826956686</v>
      </c>
    </row>
    <row r="33" spans="1:2" ht="15.75">
      <c r="A33" s="18"/>
      <c r="B33" s="19"/>
    </row>
    <row r="34" ht="12.75"/>
    <row r="35" ht="12.75"/>
    <row r="36" ht="12.75"/>
  </sheetData>
  <sheetProtection password="EB9B"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Foreaker</dc:creator>
  <cp:keywords/>
  <dc:description/>
  <cp:lastModifiedBy>Michael Bastoni</cp:lastModifiedBy>
  <cp:lastPrinted>2004-10-11T23:04:48Z</cp:lastPrinted>
  <dcterms:created xsi:type="dcterms:W3CDTF">2002-11-24T22:15:41Z</dcterms:created>
  <dcterms:modified xsi:type="dcterms:W3CDTF">2009-01-17T16:03:56Z</dcterms:modified>
  <cp:category/>
  <cp:version/>
  <cp:contentType/>
  <cp:contentStatus/>
</cp:coreProperties>
</file>